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1"/>
  </bookViews>
  <sheets>
    <sheet name="2001" sheetId="1" r:id="rId1"/>
    <sheet name="200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<sst xmlns="http://schemas.openxmlformats.org/spreadsheetml/2006/main" count="40" uniqueCount="26">
  <si>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Cost of Power Variance Analysis - January  to December  2001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</si>
  <si>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</si>
  <si>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</si>
  <si>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</si>
  <si>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</si>
  <si>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</si>
  <si>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</si>
  <si>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</si>
  <si>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</si>
  <si>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</si>
  <si>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</si>
  <si>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</si>
  <si>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</si>
  <si>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</si>
  <si>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REVENUE</t>
  </si>
  <si>
    <t xml:space="preserve">Total Energy Revenue </t>
  </si>
  <si>
    <t xml:space="preserve">Less:  TOU COP Revenue </t>
  </si>
  <si>
    <t>Less:  Total Distribution Revenue</t>
  </si>
  <si>
    <t>Non TOU Cost of Power Revenue</t>
  </si>
  <si>
    <t>EXPENSE</t>
  </si>
  <si>
    <t>Total COP Expense</t>
  </si>
  <si>
    <t xml:space="preserve">Less:  TOU Expense </t>
  </si>
  <si>
    <t>NON TOU Expense</t>
  </si>
  <si>
    <t>COP Variance = Revenue - Expense</t>
  </si>
  <si>
    <t>Cost of Power Variance Analysis - January to April 2002</t>
  </si>
  <si>
    <t>Less:  TOU COP Revenue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</si>
</sst>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u val="single"/>
      <sz val="12"/>
      <name val="Arial"/>
      <family val="2"/>
    </font>
    <font>
      <b/>
      <sz val="10"/>
      <color indexed="18"/>
      <name val="Arial"/>
      <family val="0"/>
    </font>
    <font>
      <b/>
      <u val="single"/>
      <sz val="10"/>
      <color indexed="18"/>
      <name val="Arial"/>
      <family val="0"/>
    </font>
    <font>
      <sz val="10"/>
      <color indexed="18"/>
      <name val="Arial"/>
      <family val="2"/>
    </font>
    <font>
      <sz val="11"/>
      <name val="Arial"/>
      <family val="0"/>
    </font>
    <font>
      <b/>
      <u val="single"/>
      <sz val="14"/>
      <name val="Arial"/>
      <family val="0"/>
    </font>
    <font>
      <b/>
      <sz val="11"/>
      <color indexed="10"/>
      <name val="Arial"/>
      <family val="2"/>
    </font>
    <font>
      <i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17" applyNumberFormat="1" applyFont="1" applyFill="1" applyBorder="1" applyAlignment="1">
      <alignment/>
    </xf>
    <xf numFmtId="37" fontId="0" fillId="0" borderId="1" xfId="0" applyNumberFormat="1" applyFill="1" applyBorder="1" applyAlignment="1">
      <alignment/>
    </xf>
    <xf numFmtId="164" fontId="2" fillId="0" borderId="1" xfId="17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37" fontId="0" fillId="0" borderId="2" xfId="0" applyNumberFormat="1" applyFill="1" applyBorder="1" applyAlignment="1">
      <alignment/>
    </xf>
    <xf numFmtId="164" fontId="0" fillId="0" borderId="2" xfId="17" applyNumberFormat="1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37" fontId="4" fillId="0" borderId="1" xfId="0" applyNumberFormat="1" applyFont="1" applyFill="1" applyBorder="1" applyAlignment="1">
      <alignment horizontal="left"/>
    </xf>
    <xf numFmtId="164" fontId="0" fillId="0" borderId="1" xfId="17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0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37" fontId="0" fillId="0" borderId="2" xfId="17" applyNumberFormat="1" applyFont="1" applyFill="1" applyBorder="1" applyAlignment="1">
      <alignment/>
    </xf>
    <xf numFmtId="37" fontId="8" fillId="0" borderId="1" xfId="0" applyNumberFormat="1" applyFont="1" applyFill="1" applyBorder="1" applyAlignment="1">
      <alignment horizontal="left"/>
    </xf>
    <xf numFmtId="37" fontId="8" fillId="0" borderId="1" xfId="17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1"/>
  <sheetViews>
    <sheetView workbookViewId="0" topLeftCell="F1">
      <selection activeCell="P27" sqref="P27"/>
    </sheetView>
  </sheetViews>
  <sheetFormatPr defaultColWidth="9.140625" defaultRowHeight="12.75"/>
  <cols>
    <col min="2" max="2" width="28.421875" style="0" customWidth="1"/>
    <col min="3" max="14" width="11.28125" style="0" bestFit="1" customWidth="1"/>
    <col min="15" max="15" width="12.28125" style="0" bestFit="1" customWidth="1"/>
  </cols>
  <sheetData>
    <row r="3" spans="1:15" ht="15.75">
      <c r="A3" s="1"/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thickBo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4"/>
      <c r="B5" s="4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ht="12.75">
      <c r="A6" s="6" t="s">
        <v>14</v>
      </c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8"/>
      <c r="B7" s="8" t="s">
        <v>15</v>
      </c>
      <c r="C7" s="9">
        <v>6906312</v>
      </c>
      <c r="D7" s="9">
        <v>7047032</v>
      </c>
      <c r="E7" s="9">
        <v>5849045</v>
      </c>
      <c r="F7" s="9">
        <v>5710275</v>
      </c>
      <c r="G7" s="9">
        <v>6029375</v>
      </c>
      <c r="H7" s="9">
        <v>6017260</v>
      </c>
      <c r="I7" s="9">
        <v>7022090</v>
      </c>
      <c r="J7" s="9">
        <v>7900150</v>
      </c>
      <c r="K7" s="9">
        <v>6552903</v>
      </c>
      <c r="L7" s="9">
        <v>6391058</v>
      </c>
      <c r="M7" s="9">
        <v>7092284</v>
      </c>
      <c r="N7" s="9">
        <v>7741327</v>
      </c>
      <c r="O7" s="9">
        <f>SUM(C7:N7)</f>
        <v>80259111</v>
      </c>
    </row>
    <row r="8" spans="1:15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8"/>
      <c r="B9" s="8" t="s">
        <v>16</v>
      </c>
      <c r="C9" s="10">
        <v>-1997368.19370744</v>
      </c>
      <c r="D9" s="10">
        <v>-1832201.107400447</v>
      </c>
      <c r="E9" s="10">
        <v>-1818077.637193758</v>
      </c>
      <c r="F9" s="10">
        <v>-1505685.5812451753</v>
      </c>
      <c r="G9" s="10">
        <v>-1659183.4778677602</v>
      </c>
      <c r="H9" s="10">
        <v>-1863343.207641808</v>
      </c>
      <c r="I9" s="10">
        <v>-1891287.525929412</v>
      </c>
      <c r="J9" s="10">
        <v>-1910259.0807932508</v>
      </c>
      <c r="K9" s="10">
        <v>-1906760.7962129635</v>
      </c>
      <c r="L9" s="10">
        <v>-1773613.1953062247</v>
      </c>
      <c r="M9" s="10">
        <v>-2105314.0170687065</v>
      </c>
      <c r="N9" s="10">
        <v>-2445709.2582827257</v>
      </c>
      <c r="O9" s="10">
        <f>SUM(C9:N9)</f>
        <v>-22708803.078649674</v>
      </c>
    </row>
    <row r="10" spans="1:15" ht="12.75">
      <c r="A10" s="8"/>
      <c r="B10" s="8" t="s">
        <v>17</v>
      </c>
      <c r="C10" s="10">
        <v>-278801.3529378661</v>
      </c>
      <c r="D10" s="10">
        <v>-954109.181326473</v>
      </c>
      <c r="E10" s="10">
        <v>-979977.6046942741</v>
      </c>
      <c r="F10" s="10">
        <v>-960175.3863311451</v>
      </c>
      <c r="G10" s="10">
        <v>-884721.3037202697</v>
      </c>
      <c r="H10" s="10">
        <v>-829901.116411826</v>
      </c>
      <c r="I10" s="10">
        <v>-869138.2550051674</v>
      </c>
      <c r="J10" s="10">
        <v>-913125.8538464525</v>
      </c>
      <c r="K10" s="10">
        <v>-948122.5165267618</v>
      </c>
      <c r="L10" s="10">
        <v>-855291.0774659029</v>
      </c>
      <c r="M10" s="10">
        <v>-851975.4722986514</v>
      </c>
      <c r="N10" s="10">
        <v>-1799967.2370166546</v>
      </c>
      <c r="O10" s="10">
        <f>SUM(C10:N10)</f>
        <v>-11125306.357581444</v>
      </c>
    </row>
    <row r="11" spans="1:15" ht="13.5" thickBo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3.5" thickBot="1">
      <c r="A12" s="11"/>
      <c r="B12" s="11" t="s">
        <v>18</v>
      </c>
      <c r="C12" s="12">
        <f>SUM(C7+C9+C10)</f>
        <v>4630142.453354694</v>
      </c>
      <c r="D12" s="12">
        <f aca="true" t="shared" si="0" ref="D12:N12">SUM(D7+D9+D10)</f>
        <v>4260721.71127308</v>
      </c>
      <c r="E12" s="12">
        <f t="shared" si="0"/>
        <v>3050989.7581119677</v>
      </c>
      <c r="F12" s="12">
        <f t="shared" si="0"/>
        <v>3244414.0324236793</v>
      </c>
      <c r="G12" s="12">
        <f t="shared" si="0"/>
        <v>3485470.2184119704</v>
      </c>
      <c r="H12" s="12">
        <f t="shared" si="0"/>
        <v>3324015.6759463656</v>
      </c>
      <c r="I12" s="12">
        <f t="shared" si="0"/>
        <v>4261664.21906542</v>
      </c>
      <c r="J12" s="12">
        <f t="shared" si="0"/>
        <v>5076765.065360297</v>
      </c>
      <c r="K12" s="12">
        <f t="shared" si="0"/>
        <v>3698019.6872602743</v>
      </c>
      <c r="L12" s="12">
        <f t="shared" si="0"/>
        <v>3762153.7272278722</v>
      </c>
      <c r="M12" s="12">
        <f t="shared" si="0"/>
        <v>4134994.510632642</v>
      </c>
      <c r="N12" s="12">
        <f t="shared" si="0"/>
        <v>3495650.5047006197</v>
      </c>
      <c r="O12" s="12">
        <f>SUM(C12:N12)</f>
        <v>46425001.56376888</v>
      </c>
    </row>
    <row r="13" spans="1:15" ht="12.75">
      <c r="A13" s="13"/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4" t="s">
        <v>19</v>
      </c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5"/>
      <c r="B15" s="15" t="s">
        <v>20</v>
      </c>
      <c r="C15" s="9">
        <v>6300205.49</v>
      </c>
      <c r="D15" s="9">
        <v>5887893</v>
      </c>
      <c r="E15" s="9">
        <v>6224794</v>
      </c>
      <c r="F15" s="9">
        <v>4130528</v>
      </c>
      <c r="G15" s="9">
        <v>4446038</v>
      </c>
      <c r="H15" s="9">
        <v>5912373</v>
      </c>
      <c r="I15" s="9">
        <v>6242302</v>
      </c>
      <c r="J15" s="9">
        <v>6419659</v>
      </c>
      <c r="K15" s="9">
        <v>4903080</v>
      </c>
      <c r="L15" s="9">
        <v>6264520</v>
      </c>
      <c r="M15" s="9">
        <v>6786998</v>
      </c>
      <c r="N15" s="9">
        <v>6964381</v>
      </c>
      <c r="O15" s="9">
        <f>SUM(C15:N15)</f>
        <v>70482771.49000001</v>
      </c>
    </row>
    <row r="16" spans="1:15" ht="12.75">
      <c r="A16" s="15"/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15"/>
      <c r="B17" s="15" t="s">
        <v>21</v>
      </c>
      <c r="C17" s="9">
        <v>1997368.1937074433</v>
      </c>
      <c r="D17" s="9">
        <v>1832201.107400447</v>
      </c>
      <c r="E17" s="9">
        <v>1818077.637193758</v>
      </c>
      <c r="F17" s="9">
        <v>1505685.5812451753</v>
      </c>
      <c r="G17" s="9">
        <v>1659183.4778677602</v>
      </c>
      <c r="H17" s="9">
        <v>1863343.207641808</v>
      </c>
      <c r="I17" s="9">
        <v>1891287.525929412</v>
      </c>
      <c r="J17" s="9">
        <v>1910259.0807932508</v>
      </c>
      <c r="K17" s="9">
        <v>1906760.7962129635</v>
      </c>
      <c r="L17" s="9">
        <v>1773613.1953062247</v>
      </c>
      <c r="M17" s="9">
        <v>2105314.0170687065</v>
      </c>
      <c r="N17" s="9">
        <v>2445709.2582827257</v>
      </c>
      <c r="O17" s="9">
        <f>SUM(C17:N17)</f>
        <v>22708803.078649674</v>
      </c>
    </row>
    <row r="18" spans="1:15" ht="13.5" thickBot="1">
      <c r="A18" s="15"/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3.5" thickBot="1">
      <c r="A19" s="11"/>
      <c r="B19" s="11" t="s">
        <v>22</v>
      </c>
      <c r="C19" s="12">
        <f>C15-C17</f>
        <v>4302837.296292556</v>
      </c>
      <c r="D19" s="12">
        <f aca="true" t="shared" si="1" ref="D19:N19">D15-D17</f>
        <v>4055691.892599553</v>
      </c>
      <c r="E19" s="12">
        <f t="shared" si="1"/>
        <v>4406716.362806242</v>
      </c>
      <c r="F19" s="12">
        <f t="shared" si="1"/>
        <v>2624842.4187548244</v>
      </c>
      <c r="G19" s="12">
        <f t="shared" si="1"/>
        <v>2786854.52213224</v>
      </c>
      <c r="H19" s="12">
        <f t="shared" si="1"/>
        <v>4049029.7923581917</v>
      </c>
      <c r="I19" s="12">
        <f t="shared" si="1"/>
        <v>4351014.474070588</v>
      </c>
      <c r="J19" s="12">
        <f t="shared" si="1"/>
        <v>4509399.91920675</v>
      </c>
      <c r="K19" s="12">
        <f t="shared" si="1"/>
        <v>2996319.2037870362</v>
      </c>
      <c r="L19" s="12">
        <f t="shared" si="1"/>
        <v>4490906.804693775</v>
      </c>
      <c r="M19" s="12">
        <f t="shared" si="1"/>
        <v>4681683.982931294</v>
      </c>
      <c r="N19" s="12">
        <f t="shared" si="1"/>
        <v>4518671.741717274</v>
      </c>
      <c r="O19" s="12">
        <f>SUM(C19:N19)</f>
        <v>47773968.411350325</v>
      </c>
    </row>
    <row r="20" spans="1:15" ht="13.5" thickBot="1">
      <c r="A20" s="13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3.5" thickBot="1">
      <c r="A21" s="11" t="s">
        <v>23</v>
      </c>
      <c r="B21" s="11"/>
      <c r="C21" s="12">
        <f>C12-C19</f>
        <v>327305.1570621375</v>
      </c>
      <c r="D21" s="12">
        <f aca="true" t="shared" si="2" ref="D21:N21">D12-D19</f>
        <v>205029.81867352687</v>
      </c>
      <c r="E21" s="12">
        <f t="shared" si="2"/>
        <v>-1355726.6046942743</v>
      </c>
      <c r="F21" s="12">
        <f t="shared" si="2"/>
        <v>619571.6136688548</v>
      </c>
      <c r="G21" s="12">
        <f t="shared" si="2"/>
        <v>698615.6962797306</v>
      </c>
      <c r="H21" s="12">
        <f t="shared" si="2"/>
        <v>-725014.1164118261</v>
      </c>
      <c r="I21" s="12">
        <f t="shared" si="2"/>
        <v>-89350.2550051678</v>
      </c>
      <c r="J21" s="12">
        <f t="shared" si="2"/>
        <v>567365.1461535478</v>
      </c>
      <c r="K21" s="12">
        <f t="shared" si="2"/>
        <v>701700.4834732381</v>
      </c>
      <c r="L21" s="12">
        <f t="shared" si="2"/>
        <v>-728753.077465903</v>
      </c>
      <c r="M21" s="12">
        <f t="shared" si="2"/>
        <v>-546689.4722986515</v>
      </c>
      <c r="N21" s="12">
        <f t="shared" si="2"/>
        <v>-1023021.2370166546</v>
      </c>
      <c r="O21" s="12">
        <f>SUM(C21:N21)</f>
        <v>-1348966.8475814415</v>
      </c>
    </row>
  </sheetData>
  <printOptions/>
  <pageMargins left="0.75" right="0.75" top="1" bottom="1" header="0.5" footer="0.5"/>
  <pageSetup fitToHeight="1" fitToWidth="1" horizontalDpi="600" verticalDpi="600" orientation="landscape" scale="65" r:id="rId1"/>
  <headerFooter alignWithMargins="0">
    <oddHeader>&amp;LInterrogatory #15
Ref: Tab 4, page 1&amp;C&amp;"Arial,Bold"&amp;11Schedule 3</oddHeader>
    <oddFooter>&amp;R&amp;F &amp;A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workbookViewId="0" topLeftCell="A1">
      <selection activeCell="I21" sqref="I21"/>
    </sheetView>
  </sheetViews>
  <sheetFormatPr defaultColWidth="9.140625" defaultRowHeight="12.75"/>
  <cols>
    <col min="2" max="2" width="28.8515625" style="0" customWidth="1"/>
    <col min="4" max="7" width="11.28125" style="0" bestFit="1" customWidth="1"/>
    <col min="8" max="8" width="12.28125" style="0" bestFit="1" customWidth="1"/>
  </cols>
  <sheetData>
    <row r="3" spans="1:8" ht="18">
      <c r="A3" s="16"/>
      <c r="B3" s="17" t="s">
        <v>24</v>
      </c>
      <c r="C3" s="16"/>
      <c r="D3" s="16"/>
      <c r="E3" s="18"/>
      <c r="F3" s="16"/>
      <c r="G3" s="16"/>
      <c r="H3" s="16"/>
    </row>
    <row r="4" spans="1:8" ht="15" thickBot="1">
      <c r="A4" s="16"/>
      <c r="B4" s="16"/>
      <c r="C4" s="16"/>
      <c r="D4" s="16"/>
      <c r="E4" s="16"/>
      <c r="F4" s="16"/>
      <c r="G4" s="16"/>
      <c r="H4" s="16"/>
    </row>
    <row r="5" spans="1:8" ht="13.5" thickBot="1">
      <c r="A5" s="4"/>
      <c r="B5" s="4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13</v>
      </c>
    </row>
    <row r="6" spans="1:8" ht="12.75">
      <c r="A6" s="6" t="s">
        <v>14</v>
      </c>
      <c r="B6" s="7"/>
      <c r="C6" s="7"/>
      <c r="D6" s="3"/>
      <c r="E6" s="3"/>
      <c r="F6" s="3"/>
      <c r="G6" s="3"/>
      <c r="H6" s="3"/>
    </row>
    <row r="7" spans="1:8" ht="12.75">
      <c r="A7" s="8"/>
      <c r="B7" s="8" t="s">
        <v>15</v>
      </c>
      <c r="C7" s="8"/>
      <c r="D7" s="9">
        <v>7832558</v>
      </c>
      <c r="E7" s="9">
        <v>7079269</v>
      </c>
      <c r="F7" s="9">
        <v>6977682</v>
      </c>
      <c r="G7" s="9">
        <v>6899229</v>
      </c>
      <c r="H7" s="9">
        <f>SUM(D7:G7)</f>
        <v>28788738</v>
      </c>
    </row>
    <row r="8" spans="1:8" ht="12.75">
      <c r="A8" s="8"/>
      <c r="B8" s="8"/>
      <c r="C8" s="8"/>
      <c r="D8" s="9"/>
      <c r="E8" s="9"/>
      <c r="F8" s="9"/>
      <c r="G8" s="9"/>
      <c r="H8" s="9"/>
    </row>
    <row r="9" spans="1:8" ht="12.75">
      <c r="A9" s="8"/>
      <c r="B9" s="8" t="s">
        <v>25</v>
      </c>
      <c r="C9" s="8"/>
      <c r="D9" s="10">
        <v>-2436094</v>
      </c>
      <c r="E9" s="10">
        <v>-4859397</v>
      </c>
      <c r="F9" s="10">
        <v>-2556846</v>
      </c>
      <c r="G9" s="10">
        <v>-1887532</v>
      </c>
      <c r="H9" s="10">
        <f>SUM(D9:G9)</f>
        <v>-11739869</v>
      </c>
    </row>
    <row r="10" spans="1:8" ht="12.75">
      <c r="A10" s="8"/>
      <c r="B10" s="8" t="s">
        <v>17</v>
      </c>
      <c r="C10" s="19"/>
      <c r="D10" s="10">
        <v>52727.45293144451</v>
      </c>
      <c r="E10" s="10">
        <v>-946075.6110396535</v>
      </c>
      <c r="F10" s="10">
        <v>-926211.60560654</v>
      </c>
      <c r="G10" s="10">
        <v>-1984998.8542163998</v>
      </c>
      <c r="H10" s="10">
        <f>SUM(D10:G10)</f>
        <v>-3804558.617931149</v>
      </c>
    </row>
    <row r="11" spans="1:8" ht="13.5" thickBot="1">
      <c r="A11" s="8"/>
      <c r="B11" s="8"/>
      <c r="C11" s="8"/>
      <c r="D11" s="9"/>
      <c r="E11" s="9"/>
      <c r="F11" s="9"/>
      <c r="G11" s="9"/>
      <c r="H11" s="9"/>
    </row>
    <row r="12" spans="1:8" ht="13.5" thickBot="1">
      <c r="A12" s="11"/>
      <c r="B12" s="11" t="s">
        <v>18</v>
      </c>
      <c r="C12" s="20"/>
      <c r="D12" s="12">
        <f>D7+D9+D10</f>
        <v>5449191.452931444</v>
      </c>
      <c r="E12" s="12">
        <f>E7+E9+E10</f>
        <v>1273796.3889603466</v>
      </c>
      <c r="F12" s="12">
        <f>F7+F9+F10</f>
        <v>3494624.39439346</v>
      </c>
      <c r="G12" s="12">
        <f>G7+G9+G10</f>
        <v>3026698.1457836004</v>
      </c>
      <c r="H12" s="12">
        <f>SUM(D12:G12)</f>
        <v>13244310.38206885</v>
      </c>
    </row>
    <row r="13" spans="1:8" ht="12.75">
      <c r="A13" s="13"/>
      <c r="B13" s="13"/>
      <c r="C13" s="7"/>
      <c r="D13" s="3"/>
      <c r="E13" s="3"/>
      <c r="F13" s="3"/>
      <c r="G13" s="3"/>
      <c r="H13" s="3"/>
    </row>
    <row r="14" spans="1:8" ht="12.75">
      <c r="A14" s="14" t="s">
        <v>19</v>
      </c>
      <c r="B14" s="13"/>
      <c r="C14" s="7"/>
      <c r="D14" s="3"/>
      <c r="E14" s="3"/>
      <c r="F14" s="3"/>
      <c r="G14" s="3"/>
      <c r="H14" s="3"/>
    </row>
    <row r="15" spans="1:8" ht="12.75">
      <c r="A15" s="15"/>
      <c r="B15" s="15" t="s">
        <v>20</v>
      </c>
      <c r="C15" s="19"/>
      <c r="D15" s="9">
        <v>7247277.24</v>
      </c>
      <c r="E15" s="9">
        <v>6773953.4</v>
      </c>
      <c r="F15" s="9">
        <v>7017357.34</v>
      </c>
      <c r="G15" s="9">
        <v>5178316.45</v>
      </c>
      <c r="H15" s="9">
        <f>SUM(D15:G15)</f>
        <v>26216904.43</v>
      </c>
    </row>
    <row r="16" spans="1:8" ht="12.75">
      <c r="A16" s="15"/>
      <c r="B16" s="15"/>
      <c r="C16" s="8"/>
      <c r="D16" s="9"/>
      <c r="E16" s="9"/>
      <c r="F16" s="9"/>
      <c r="G16" s="9"/>
      <c r="H16" s="9"/>
    </row>
    <row r="17" spans="1:8" ht="12.75">
      <c r="A17" s="15"/>
      <c r="B17" s="15" t="s">
        <v>21</v>
      </c>
      <c r="C17" s="19"/>
      <c r="D17" s="9">
        <v>2436094.1237073</v>
      </c>
      <c r="E17" s="9">
        <v>4859396.503845926</v>
      </c>
      <c r="F17" s="9">
        <v>2556846.4947000006</v>
      </c>
      <c r="G17" s="9">
        <v>1887531.6844999997</v>
      </c>
      <c r="H17" s="9">
        <f>SUM(D17:G17)</f>
        <v>11739868.806753227</v>
      </c>
    </row>
    <row r="18" spans="1:8" ht="13.5" thickBot="1">
      <c r="A18" s="15"/>
      <c r="B18" s="15"/>
      <c r="C18" s="8"/>
      <c r="D18" s="9"/>
      <c r="E18" s="9"/>
      <c r="F18" s="9"/>
      <c r="G18" s="9"/>
      <c r="H18" s="9"/>
    </row>
    <row r="19" spans="1:8" ht="13.5" thickBot="1">
      <c r="A19" s="11"/>
      <c r="B19" s="11" t="s">
        <v>22</v>
      </c>
      <c r="C19" s="21"/>
      <c r="D19" s="12">
        <f>D15-D17</f>
        <v>4811183.1162927</v>
      </c>
      <c r="E19" s="12">
        <f>E15-E17</f>
        <v>1914556.896154074</v>
      </c>
      <c r="F19" s="12">
        <f>F15-F17</f>
        <v>4460510.845299999</v>
      </c>
      <c r="G19" s="12">
        <f>G15-G17</f>
        <v>3290784.7655000007</v>
      </c>
      <c r="H19" s="12">
        <f>SUM(D19:G19)</f>
        <v>14477035.623246774</v>
      </c>
    </row>
    <row r="20" spans="1:8" ht="13.5" thickBot="1">
      <c r="A20" s="13"/>
      <c r="B20" s="13"/>
      <c r="C20" s="7"/>
      <c r="D20" s="3"/>
      <c r="E20" s="3"/>
      <c r="F20" s="3"/>
      <c r="G20" s="3"/>
      <c r="H20" s="3"/>
    </row>
    <row r="21" spans="1:8" ht="13.5" thickBot="1">
      <c r="A21" s="11" t="s">
        <v>23</v>
      </c>
      <c r="B21" s="11"/>
      <c r="C21" s="20"/>
      <c r="D21" s="12">
        <f>D12-D19</f>
        <v>638008.336638744</v>
      </c>
      <c r="E21" s="12">
        <f>E12-E19</f>
        <v>-640760.5071937274</v>
      </c>
      <c r="F21" s="12">
        <f>F12-F19</f>
        <v>-965886.4509065393</v>
      </c>
      <c r="G21" s="12">
        <f>G12-G19</f>
        <v>-264086.6197164003</v>
      </c>
      <c r="H21" s="12">
        <f>SUM(D21:G21)</f>
        <v>-1232725.241177923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&amp;LInterrogatory #15
Ref: Tab 4, page 1&amp;C&amp;"Arial,Bold"&amp;11Schedule 3</oddHeader>
    <oddFooter>&amp;R&amp;F / &amp;A
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apalimaka</dc:creator>
  <cp:keywords/>
  <dc:description/>
  <cp:lastModifiedBy>anne</cp:lastModifiedBy>
  <cp:lastPrinted>2005-12-09T22:32:58Z</cp:lastPrinted>
  <dcterms:created xsi:type="dcterms:W3CDTF">2005-12-09T21:31:51Z</dcterms:created>
  <dcterms:modified xsi:type="dcterms:W3CDTF">2005-12-09T22:33:03Z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